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2"/>
  </bookViews>
  <sheets>
    <sheet name="1" sheetId="1" r:id="rId1"/>
    <sheet name="школы" sheetId="2" r:id="rId2"/>
    <sheet name="сады" sheetId="3" r:id="rId3"/>
  </sheets>
  <definedNames>
    <definedName name="_xlnm.Print_Area" localSheetId="0">'1'!$A$1:$P$15</definedName>
    <definedName name="_xlnm.Print_Area" localSheetId="2">'сады'!$A$1:$P$16</definedName>
    <definedName name="_xlnm.Print_Area" localSheetId="1">'школы'!$A$1:$P$16</definedName>
  </definedNames>
  <calcPr fullCalcOnLoad="1"/>
</workbook>
</file>

<file path=xl/sharedStrings.xml><?xml version="1.0" encoding="utf-8"?>
<sst xmlns="http://schemas.openxmlformats.org/spreadsheetml/2006/main" count="111" uniqueCount="33">
  <si>
    <t>№ п.п (вида товара)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</si>
  <si>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</si>
  <si>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</si>
  <si>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</si>
  <si>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</si>
  <si>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ВСЕГО: Начальная (максимальная) цена гражданско-правового договора</t>
  </si>
  <si>
    <t>Приложение 2 к извещению об осуществлении закупки</t>
  </si>
  <si>
    <t>Килограмм</t>
  </si>
  <si>
    <t>ОБОСНОВАНИЕ НАЧАЛЬНОЙ (МАКСИМАЛЬНЙ) ЦЕНЫ КОНТРАКТА</t>
  </si>
  <si>
    <t>Метод определения цены: метод сопоставимых рыночных цен (анализ рынка)</t>
  </si>
  <si>
    <t>Муниципальное бюджетное общеобразовательное учреждение "Средняя общеобразовательная школа № 5"</t>
  </si>
  <si>
    <t>Количество</t>
  </si>
  <si>
    <t>Единица измерения</t>
  </si>
  <si>
    <t>Директор ________________ Л.Н. Балуева</t>
  </si>
  <si>
    <t xml:space="preserve">Субпродукты пищевые крупного рогатого скота замороженные. </t>
  </si>
  <si>
    <t>Говядина замороженная для детского питания</t>
  </si>
  <si>
    <t>№ 3862001005023000030</t>
  </si>
  <si>
    <t>№ 3862001268123000009</t>
  </si>
  <si>
    <t>№ 3862001284323000020</t>
  </si>
  <si>
    <t>Мясо сельскохозяйственной птицы охлажденное для детского питания.</t>
  </si>
  <si>
    <t>Наименование мяса птицы: Кура.
Вид мяса по способу разделки: Филе.
Сорт тушки: Первый.</t>
  </si>
  <si>
    <t>Наименование мяса птицы: Кура.
Вид мяса по способу разделки: Бедро.
Сорт тушки: Первый.</t>
  </si>
  <si>
    <t>Источник информации о ценах. Сведения из Единого реестра государственных и муниципальных контрактов.</t>
  </si>
  <si>
    <t>№ 3861400241323000028</t>
  </si>
  <si>
    <t>№ 2861300497923000070</t>
  </si>
  <si>
    <t>№ 3861600392723000026</t>
  </si>
  <si>
    <t>№ 2860600250823000347</t>
  </si>
  <si>
    <t>№ 3861400420223000014</t>
  </si>
  <si>
    <t>№ 3861400410723000005</t>
  </si>
  <si>
    <t>Вид субпродукта: Печень. 
Субпродукт в блоках: Нет.</t>
  </si>
  <si>
    <t>Дата составления сводной таблицы 06.05.2024 г.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</si>
  <si>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(мясная продукция)</t>
  </si>
  <si>
    <t>Вид мяса по способу разделки: 
Жилованное мясо.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</si>
</sst>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b/>
      <sz val="11"/>
      <color rgb="FF000000"/>
      <name val="PT Astra Serif"/>
      <family val="1"/>
    </font>
    <font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left" vertical="center" wrapText="1"/>
    </xf>
    <xf numFmtId="165" fontId="41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/>
    </xf>
    <xf numFmtId="2" fontId="43" fillId="33" borderId="10" xfId="0" applyNumberFormat="1" applyFont="1" applyFill="1" applyBorder="1" applyAlignment="1">
      <alignment horizontal="center" vertical="center"/>
    </xf>
    <xf numFmtId="165" fontId="44" fillId="33" borderId="11" xfId="58" applyFont="1" applyFill="1" applyBorder="1" applyAlignment="1">
      <alignment horizontal="center" vertical="center"/>
    </xf>
    <xf numFmtId="165" fontId="45" fillId="33" borderId="11" xfId="58" applyNumberFormat="1" applyFont="1" applyFill="1" applyBorder="1" applyAlignment="1">
      <alignment horizontal="center"/>
    </xf>
    <xf numFmtId="165" fontId="42" fillId="33" borderId="0" xfId="0" applyNumberFormat="1" applyFont="1" applyFill="1" applyAlignment="1">
      <alignment/>
    </xf>
    <xf numFmtId="0" fontId="42" fillId="33" borderId="0" xfId="0" applyFont="1" applyFill="1" applyBorder="1" applyAlignment="1">
      <alignment horizontal="left"/>
    </xf>
    <xf numFmtId="0" fontId="42" fillId="33" borderId="0" xfId="0" applyFont="1" applyFill="1" applyBorder="1" applyAlignment="1">
      <alignment horizontal="left" wrapText="1"/>
    </xf>
    <xf numFmtId="166" fontId="42" fillId="33" borderId="0" xfId="0" applyNumberFormat="1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2" fillId="33" borderId="0" xfId="0" applyFont="1" applyFill="1" applyAlignment="1">
      <alignment wrapText="1"/>
    </xf>
    <xf numFmtId="0" fontId="45" fillId="33" borderId="10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top" wrapText="1"/>
    </xf>
    <xf numFmtId="165" fontId="42" fillId="33" borderId="13" xfId="58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justify" vertical="top" wrapText="1"/>
    </xf>
    <xf numFmtId="0" fontId="42" fillId="0" borderId="11" xfId="0" applyFont="1" applyBorder="1" applyAlignment="1">
      <alignment vertical="top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49" fontId="42" fillId="33" borderId="15" xfId="0" applyNumberFormat="1" applyFont="1" applyFill="1" applyBorder="1" applyAlignment="1">
      <alignment horizontal="center" textRotation="90" wrapText="1"/>
    </xf>
    <xf numFmtId="0" fontId="42" fillId="33" borderId="13" xfId="0" applyFont="1" applyFill="1" applyBorder="1" applyAlignment="1">
      <alignment horizontal="center" vertical="center" wrapText="1"/>
    </xf>
    <xf numFmtId="165" fontId="42" fillId="33" borderId="10" xfId="58" applyFont="1" applyFill="1" applyBorder="1" applyAlignment="1">
      <alignment horizontal="center" vertical="center"/>
    </xf>
    <xf numFmtId="165" fontId="42" fillId="33" borderId="15" xfId="58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right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0" fontId="5" fillId="33" borderId="0" xfId="0" applyFont="1" applyFill="1" applyAlignment="1">
      <alignment horizontal="left"/>
    </xf>
    <xf numFmtId="0" fontId="4" fillId="33" borderId="16" xfId="0" applyFont="1" applyFill="1" applyBorder="1" applyAlignment="1">
      <alignment horizontal="left" vertical="center"/>
    </xf>
    <xf numFmtId="0" fontId="43" fillId="33" borderId="17" xfId="0" applyFont="1" applyFill="1" applyBorder="1" applyAlignment="1">
      <alignment horizontal="left" vertical="center"/>
    </xf>
    <xf numFmtId="0" fontId="43" fillId="33" borderId="18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left" vertical="center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="90" zoomScaleNormal="90" workbookViewId="0" topLeftCell="A1">
      <selection activeCell="F6" sqref="F6"/>
    </sheetView>
  </sheetViews>
  <sheetFormatPr defaultColWidth="9.140625" defaultRowHeight="15"/>
  <cols>
    <col min="1" max="1" width="7.8515625" style="6" customWidth="1"/>
    <col min="2" max="2" width="23.7109375" style="17" customWidth="1"/>
    <col min="3" max="3" width="35.421875" style="6" customWidth="1"/>
    <col min="4" max="4" width="11.421875" style="6" customWidth="1"/>
    <col min="5" max="5" width="12.140625" style="6" bestFit="1" customWidth="1"/>
    <col min="6" max="12" width="9.57421875" style="6" bestFit="1" customWidth="1"/>
    <col min="13" max="13" width="7.28125" style="6" bestFit="1" customWidth="1"/>
    <col min="14" max="14" width="8.57421875" style="6" customWidth="1"/>
    <col min="15" max="15" width="10.7109375" style="6" customWidth="1"/>
    <col min="16" max="16" width="15.8515625" style="6" customWidth="1"/>
    <col min="17" max="17" width="14.28125" style="6" bestFit="1" customWidth="1"/>
    <col min="18" max="16384" width="9.140625" style="6" customWidth="1"/>
  </cols>
  <sheetData>
    <row r="1" spans="1:16" s="4" customFormat="1" ht="15">
      <c r="A1" s="38" t="s">
        <v>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s="4" customFormat="1" ht="15">
      <c r="A2" s="37" t="s">
        <v>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s="5" customFormat="1" ht="30" customHeight="1">
      <c r="A3" s="42" t="s">
        <v>31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s="4" customFormat="1" ht="15">
      <c r="A4" s="44" t="s">
        <v>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ht="31.5" customHeight="1">
      <c r="A5" s="39" t="s">
        <v>0</v>
      </c>
      <c r="B5" s="39" t="s">
        <v>3</v>
      </c>
      <c r="C5" s="39" t="s">
        <v>4</v>
      </c>
      <c r="D5" s="39" t="s">
        <v>12</v>
      </c>
      <c r="E5" s="39" t="s">
        <v>11</v>
      </c>
      <c r="F5" s="48" t="s">
        <v>22</v>
      </c>
      <c r="G5" s="49"/>
      <c r="H5" s="49"/>
      <c r="I5" s="49"/>
      <c r="J5" s="49"/>
      <c r="K5" s="49"/>
      <c r="L5" s="49"/>
      <c r="M5" s="49"/>
      <c r="N5" s="50"/>
      <c r="O5" s="40" t="s">
        <v>1</v>
      </c>
      <c r="P5" s="40" t="s">
        <v>2</v>
      </c>
    </row>
    <row r="6" spans="1:16" ht="146.25" customHeight="1">
      <c r="A6" s="40"/>
      <c r="B6" s="40"/>
      <c r="C6" s="40"/>
      <c r="D6" s="39"/>
      <c r="E6" s="39"/>
      <c r="F6" s="33" t="s">
        <v>16</v>
      </c>
      <c r="G6" s="33" t="s">
        <v>17</v>
      </c>
      <c r="H6" s="33" t="s">
        <v>18</v>
      </c>
      <c r="I6" s="33" t="s">
        <v>23</v>
      </c>
      <c r="J6" s="33" t="s">
        <v>24</v>
      </c>
      <c r="K6" s="33" t="s">
        <v>25</v>
      </c>
      <c r="L6" s="33" t="s">
        <v>26</v>
      </c>
      <c r="M6" s="33" t="s">
        <v>27</v>
      </c>
      <c r="N6" s="33" t="s">
        <v>28</v>
      </c>
      <c r="O6" s="41"/>
      <c r="P6" s="41"/>
    </row>
    <row r="7" spans="1:16" ht="60">
      <c r="A7" s="32">
        <v>1</v>
      </c>
      <c r="B7" s="19" t="s">
        <v>19</v>
      </c>
      <c r="C7" s="20" t="s">
        <v>20</v>
      </c>
      <c r="D7" s="31" t="s">
        <v>7</v>
      </c>
      <c r="E7" s="35">
        <f>школы!E7+сады!E7</f>
        <v>4000</v>
      </c>
      <c r="F7" s="34"/>
      <c r="G7" s="34"/>
      <c r="H7" s="34"/>
      <c r="I7" s="34"/>
      <c r="J7" s="34"/>
      <c r="K7" s="34"/>
      <c r="L7" s="21">
        <v>305</v>
      </c>
      <c r="M7" s="34">
        <v>368.33</v>
      </c>
      <c r="N7" s="34">
        <v>358.33</v>
      </c>
      <c r="O7" s="34">
        <f>ROUND((L7+M7+N7)/3,2)</f>
        <v>343.89</v>
      </c>
      <c r="P7" s="36">
        <f>E7*O7</f>
        <v>1375560</v>
      </c>
    </row>
    <row r="8" spans="1:16" ht="60">
      <c r="A8" s="32">
        <v>2</v>
      </c>
      <c r="B8" s="19" t="s">
        <v>19</v>
      </c>
      <c r="C8" s="20" t="s">
        <v>21</v>
      </c>
      <c r="D8" s="31" t="s">
        <v>7</v>
      </c>
      <c r="E8" s="35">
        <f>школы!E8+сады!E8</f>
        <v>100</v>
      </c>
      <c r="F8" s="34"/>
      <c r="G8" s="34"/>
      <c r="H8" s="34"/>
      <c r="I8" s="34"/>
      <c r="J8" s="34"/>
      <c r="K8" s="34"/>
      <c r="L8" s="21">
        <v>305</v>
      </c>
      <c r="M8" s="34">
        <v>368.33</v>
      </c>
      <c r="N8" s="34">
        <v>358.33</v>
      </c>
      <c r="O8" s="34">
        <f>ROUND((L8+M8+N8)/3,2)</f>
        <v>343.89</v>
      </c>
      <c r="P8" s="36">
        <f>E8*O8</f>
        <v>34389</v>
      </c>
    </row>
    <row r="9" spans="1:16" ht="45">
      <c r="A9" s="26">
        <v>3</v>
      </c>
      <c r="B9" s="30" t="s">
        <v>15</v>
      </c>
      <c r="C9" s="27" t="s">
        <v>32</v>
      </c>
      <c r="D9" s="25" t="s">
        <v>7</v>
      </c>
      <c r="E9" s="35">
        <f>школы!E9+сады!E9</f>
        <v>4200</v>
      </c>
      <c r="F9" s="21">
        <v>777.15</v>
      </c>
      <c r="G9" s="21">
        <v>771</v>
      </c>
      <c r="H9" s="21">
        <v>725</v>
      </c>
      <c r="I9" s="21"/>
      <c r="J9" s="21"/>
      <c r="K9" s="21"/>
      <c r="L9" s="21"/>
      <c r="M9" s="21"/>
      <c r="N9" s="21"/>
      <c r="O9" s="34">
        <f>ROUND((F9+G9+H9)/3,2)</f>
        <v>757.72</v>
      </c>
      <c r="P9" s="36">
        <f>E9*O9</f>
        <v>3182424</v>
      </c>
    </row>
    <row r="10" spans="1:16" ht="48.75" customHeight="1">
      <c r="A10" s="29">
        <v>4</v>
      </c>
      <c r="B10" s="30" t="s">
        <v>14</v>
      </c>
      <c r="C10" s="28" t="s">
        <v>29</v>
      </c>
      <c r="D10" s="31" t="s">
        <v>7</v>
      </c>
      <c r="E10" s="35">
        <f>школы!E10+сады!E10</f>
        <v>650</v>
      </c>
      <c r="F10" s="21"/>
      <c r="G10" s="21"/>
      <c r="H10" s="21"/>
      <c r="I10" s="21">
        <v>316.7</v>
      </c>
      <c r="J10" s="21">
        <v>276</v>
      </c>
      <c r="K10" s="21">
        <v>243.39</v>
      </c>
      <c r="L10" s="21"/>
      <c r="M10" s="21"/>
      <c r="N10" s="21"/>
      <c r="O10" s="34">
        <f>ROUND((I10+J10+K10)/3,2)</f>
        <v>278.7</v>
      </c>
      <c r="P10" s="36">
        <f>E10*O10</f>
        <v>181155</v>
      </c>
    </row>
    <row r="11" spans="1:17" ht="15">
      <c r="A11" s="45" t="s">
        <v>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7"/>
      <c r="P11" s="36">
        <f>SUM(P7:P10)</f>
        <v>4773528</v>
      </c>
      <c r="Q11" s="11"/>
    </row>
    <row r="12" spans="1:16" ht="15" customHeight="1">
      <c r="A12" s="12"/>
      <c r="B12" s="13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4"/>
    </row>
    <row r="13" spans="1:5" ht="15">
      <c r="A13" s="15" t="s">
        <v>10</v>
      </c>
      <c r="B13" s="15"/>
      <c r="C13" s="15"/>
      <c r="D13" s="16"/>
      <c r="E13" s="16"/>
    </row>
    <row r="14" spans="1:5" ht="15">
      <c r="A14" s="43" t="s">
        <v>13</v>
      </c>
      <c r="B14" s="43"/>
      <c r="C14" s="43"/>
      <c r="D14" s="16"/>
      <c r="E14" s="16"/>
    </row>
    <row r="15" ht="15">
      <c r="A15" s="6" t="s">
        <v>30</v>
      </c>
    </row>
  </sheetData>
  <sheetProtection/>
  <mergeCells count="14">
    <mergeCell ref="A14:C14"/>
    <mergeCell ref="A4:P4"/>
    <mergeCell ref="A11:O11"/>
    <mergeCell ref="F5:N5"/>
    <mergeCell ref="A2:P2"/>
    <mergeCell ref="A1:P1"/>
    <mergeCell ref="A5:A6"/>
    <mergeCell ref="B5:B6"/>
    <mergeCell ref="C5:C6"/>
    <mergeCell ref="D5:D6"/>
    <mergeCell ref="E5:E6"/>
    <mergeCell ref="O5:O6"/>
    <mergeCell ref="P5:P6"/>
    <mergeCell ref="A3:P3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zoomScale="90" zoomScaleNormal="90" zoomScalePageLayoutView="0" workbookViewId="0" topLeftCell="A1">
      <selection activeCell="C10" sqref="C10"/>
    </sheetView>
  </sheetViews>
  <sheetFormatPr defaultColWidth="9.140625" defaultRowHeight="15"/>
  <cols>
    <col min="1" max="1" width="7.8515625" style="6" customWidth="1"/>
    <col min="2" max="2" width="23.7109375" style="17" customWidth="1"/>
    <col min="3" max="3" width="35.421875" style="6" customWidth="1"/>
    <col min="4" max="4" width="11.421875" style="6" customWidth="1"/>
    <col min="5" max="5" width="9.57421875" style="6" customWidth="1"/>
    <col min="6" max="14" width="8.57421875" style="6" customWidth="1"/>
    <col min="15" max="15" width="9.8515625" style="6" customWidth="1"/>
    <col min="16" max="16" width="17.28125" style="6" customWidth="1"/>
    <col min="17" max="17" width="14.28125" style="6" bestFit="1" customWidth="1"/>
    <col min="18" max="16384" width="9.140625" style="6" customWidth="1"/>
  </cols>
  <sheetData>
    <row r="1" spans="1:16" s="4" customFormat="1" ht="15">
      <c r="A1" s="38" t="s">
        <v>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s="4" customFormat="1" ht="15">
      <c r="A2" s="37" t="s">
        <v>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s="5" customFormat="1" ht="30" customHeight="1">
      <c r="A3" s="42" t="s">
        <v>31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s="4" customFormat="1" ht="15">
      <c r="A4" s="44" t="s">
        <v>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ht="19.5" customHeight="1">
      <c r="A5" s="39" t="s">
        <v>0</v>
      </c>
      <c r="B5" s="39" t="s">
        <v>3</v>
      </c>
      <c r="C5" s="39" t="s">
        <v>4</v>
      </c>
      <c r="D5" s="39" t="s">
        <v>12</v>
      </c>
      <c r="E5" s="39" t="s">
        <v>11</v>
      </c>
      <c r="F5" s="48" t="s">
        <v>22</v>
      </c>
      <c r="G5" s="49"/>
      <c r="H5" s="49"/>
      <c r="I5" s="49"/>
      <c r="J5" s="49"/>
      <c r="K5" s="49"/>
      <c r="L5" s="49"/>
      <c r="M5" s="49"/>
      <c r="N5" s="50"/>
      <c r="O5" s="40" t="s">
        <v>1</v>
      </c>
      <c r="P5" s="40" t="s">
        <v>2</v>
      </c>
    </row>
    <row r="6" spans="1:16" ht="139.5" customHeight="1">
      <c r="A6" s="39"/>
      <c r="B6" s="40"/>
      <c r="C6" s="39"/>
      <c r="D6" s="39"/>
      <c r="E6" s="39"/>
      <c r="F6" s="33" t="s">
        <v>16</v>
      </c>
      <c r="G6" s="33" t="s">
        <v>17</v>
      </c>
      <c r="H6" s="33" t="s">
        <v>18</v>
      </c>
      <c r="I6" s="33" t="s">
        <v>23</v>
      </c>
      <c r="J6" s="33" t="s">
        <v>24</v>
      </c>
      <c r="K6" s="33" t="s">
        <v>25</v>
      </c>
      <c r="L6" s="33" t="s">
        <v>26</v>
      </c>
      <c r="M6" s="33" t="s">
        <v>27</v>
      </c>
      <c r="N6" s="33" t="s">
        <v>28</v>
      </c>
      <c r="O6" s="41"/>
      <c r="P6" s="41"/>
    </row>
    <row r="7" spans="1:16" ht="60">
      <c r="A7" s="32">
        <v>1</v>
      </c>
      <c r="B7" s="19" t="s">
        <v>19</v>
      </c>
      <c r="C7" s="20" t="s">
        <v>20</v>
      </c>
      <c r="D7" s="31" t="s">
        <v>7</v>
      </c>
      <c r="E7" s="18">
        <v>3150</v>
      </c>
      <c r="F7" s="34"/>
      <c r="G7" s="34"/>
      <c r="H7" s="34"/>
      <c r="I7" s="34"/>
      <c r="J7" s="34"/>
      <c r="K7" s="34"/>
      <c r="L7" s="21">
        <v>305</v>
      </c>
      <c r="M7" s="34">
        <v>368.33</v>
      </c>
      <c r="N7" s="34">
        <v>358.33</v>
      </c>
      <c r="O7" s="8">
        <f>ROUND((L7+M7+N7)/3,2)</f>
        <v>343.89</v>
      </c>
      <c r="P7" s="9">
        <f>E7*O7</f>
        <v>1083253.5</v>
      </c>
    </row>
    <row r="8" spans="1:16" ht="60">
      <c r="A8" s="32">
        <v>2</v>
      </c>
      <c r="B8" s="19" t="s">
        <v>19</v>
      </c>
      <c r="C8" s="20" t="s">
        <v>21</v>
      </c>
      <c r="D8" s="31" t="s">
        <v>7</v>
      </c>
      <c r="E8" s="18">
        <v>100</v>
      </c>
      <c r="F8" s="34"/>
      <c r="G8" s="34"/>
      <c r="H8" s="34"/>
      <c r="I8" s="34"/>
      <c r="J8" s="34"/>
      <c r="K8" s="34"/>
      <c r="L8" s="21">
        <v>305</v>
      </c>
      <c r="M8" s="34">
        <v>368.33</v>
      </c>
      <c r="N8" s="34">
        <v>358.33</v>
      </c>
      <c r="O8" s="8">
        <f>ROUND((L8+M8+N8)/3,2)</f>
        <v>343.89</v>
      </c>
      <c r="P8" s="9">
        <f>E8*O8</f>
        <v>34389</v>
      </c>
    </row>
    <row r="9" spans="1:16" ht="45">
      <c r="A9" s="31">
        <v>3</v>
      </c>
      <c r="B9" s="30" t="s">
        <v>15</v>
      </c>
      <c r="C9" s="27" t="s">
        <v>32</v>
      </c>
      <c r="D9" s="31" t="s">
        <v>7</v>
      </c>
      <c r="E9" s="7">
        <v>2900</v>
      </c>
      <c r="F9" s="21">
        <v>777.15</v>
      </c>
      <c r="G9" s="21">
        <v>771</v>
      </c>
      <c r="H9" s="21">
        <v>725</v>
      </c>
      <c r="I9" s="21"/>
      <c r="J9" s="21"/>
      <c r="K9" s="21"/>
      <c r="L9" s="21"/>
      <c r="M9" s="21"/>
      <c r="N9" s="21"/>
      <c r="O9" s="8">
        <f>ROUND((F9+G9+H9)/3,2)</f>
        <v>757.72</v>
      </c>
      <c r="P9" s="9">
        <f>E9*O9</f>
        <v>2197388</v>
      </c>
    </row>
    <row r="10" spans="1:16" ht="45">
      <c r="A10" s="31">
        <v>4</v>
      </c>
      <c r="B10" s="30" t="s">
        <v>14</v>
      </c>
      <c r="C10" s="28" t="s">
        <v>29</v>
      </c>
      <c r="D10" s="31" t="s">
        <v>7</v>
      </c>
      <c r="E10" s="18">
        <v>300</v>
      </c>
      <c r="F10" s="21"/>
      <c r="G10" s="21"/>
      <c r="H10" s="21"/>
      <c r="I10" s="21">
        <v>316.7</v>
      </c>
      <c r="J10" s="21">
        <v>276</v>
      </c>
      <c r="K10" s="21">
        <v>243.39</v>
      </c>
      <c r="L10" s="21"/>
      <c r="M10" s="21"/>
      <c r="N10" s="21"/>
      <c r="O10" s="8">
        <f>ROUND((I10+J10+K10)/3,2)</f>
        <v>278.7</v>
      </c>
      <c r="P10" s="9">
        <f>E10*O10</f>
        <v>83610</v>
      </c>
    </row>
    <row r="11" spans="1:17" ht="15">
      <c r="A11" s="45" t="s">
        <v>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7"/>
      <c r="P11" s="10">
        <f>SUM(P7:P10)</f>
        <v>3398640.5</v>
      </c>
      <c r="Q11" s="11"/>
    </row>
    <row r="12" spans="1:16" ht="15" customHeight="1">
      <c r="A12" s="12"/>
      <c r="B12" s="13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4"/>
    </row>
    <row r="13" spans="1:15" s="1" customFormat="1" ht="15" customHeight="1">
      <c r="A13" s="23"/>
      <c r="B13" s="24"/>
      <c r="C13" s="24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</row>
    <row r="14" spans="1:11" ht="15">
      <c r="A14" s="15" t="s">
        <v>10</v>
      </c>
      <c r="B14" s="15"/>
      <c r="C14" s="15"/>
      <c r="D14" s="16"/>
      <c r="E14" s="16"/>
      <c r="F14" s="16"/>
      <c r="G14" s="16"/>
      <c r="H14" s="16"/>
      <c r="I14" s="16"/>
      <c r="J14" s="16"/>
      <c r="K14" s="16"/>
    </row>
    <row r="15" spans="1:11" ht="15">
      <c r="A15" s="43" t="s">
        <v>13</v>
      </c>
      <c r="B15" s="43"/>
      <c r="C15" s="43"/>
      <c r="D15" s="16"/>
      <c r="E15" s="16"/>
      <c r="F15" s="16"/>
      <c r="G15" s="16"/>
      <c r="H15" s="16"/>
      <c r="I15" s="16"/>
      <c r="J15" s="16"/>
      <c r="K15" s="16"/>
    </row>
    <row r="16" ht="15">
      <c r="A16" s="6" t="s">
        <v>30</v>
      </c>
    </row>
  </sheetData>
  <sheetProtection/>
  <mergeCells count="14">
    <mergeCell ref="A11:O11"/>
    <mergeCell ref="E5:E6"/>
    <mergeCell ref="O5:O6"/>
    <mergeCell ref="P5:P6"/>
    <mergeCell ref="A5:A6"/>
    <mergeCell ref="B5:B6"/>
    <mergeCell ref="C5:C6"/>
    <mergeCell ref="F5:N5"/>
    <mergeCell ref="A15:C15"/>
    <mergeCell ref="A1:P1"/>
    <mergeCell ref="A2:P2"/>
    <mergeCell ref="A3:P3"/>
    <mergeCell ref="A4:P4"/>
    <mergeCell ref="D5:D6"/>
  </mergeCells>
  <printOptions/>
  <pageMargins left="0" right="0" top="0" bottom="0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80" zoomScaleSheetLayoutView="80" workbookViewId="0" topLeftCell="A1">
      <selection activeCell="C18" sqref="C18"/>
    </sheetView>
  </sheetViews>
  <sheetFormatPr defaultColWidth="9.140625" defaultRowHeight="15"/>
  <cols>
    <col min="1" max="1" width="7.8515625" style="6" customWidth="1"/>
    <col min="2" max="2" width="23.7109375" style="17" customWidth="1"/>
    <col min="3" max="3" width="57.00390625" style="6" customWidth="1"/>
    <col min="4" max="4" width="11.421875" style="6" customWidth="1"/>
    <col min="5" max="11" width="9.57421875" style="6" customWidth="1"/>
    <col min="12" max="12" width="9.8515625" style="6" bestFit="1" customWidth="1"/>
    <col min="13" max="14" width="9.8515625" style="6" customWidth="1"/>
    <col min="15" max="15" width="13.8515625" style="6" customWidth="1"/>
    <col min="16" max="16" width="19.140625" style="6" customWidth="1"/>
    <col min="17" max="17" width="14.28125" style="6" bestFit="1" customWidth="1"/>
    <col min="18" max="16384" width="9.140625" style="6" customWidth="1"/>
  </cols>
  <sheetData>
    <row r="1" spans="1:16" s="4" customFormat="1" ht="15">
      <c r="A1" s="38" t="s">
        <v>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s="4" customFormat="1" ht="15">
      <c r="A2" s="37" t="s">
        <v>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s="5" customFormat="1" ht="30" customHeight="1">
      <c r="A3" s="42" t="s">
        <v>31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s="4" customFormat="1" ht="15">
      <c r="A4" s="44" t="s">
        <v>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ht="19.5" customHeight="1">
      <c r="A5" s="39" t="s">
        <v>0</v>
      </c>
      <c r="B5" s="39" t="s">
        <v>3</v>
      </c>
      <c r="C5" s="39" t="s">
        <v>4</v>
      </c>
      <c r="D5" s="39" t="s">
        <v>12</v>
      </c>
      <c r="E5" s="39" t="s">
        <v>11</v>
      </c>
      <c r="F5" s="48" t="s">
        <v>22</v>
      </c>
      <c r="G5" s="49"/>
      <c r="H5" s="49"/>
      <c r="I5" s="49"/>
      <c r="J5" s="49"/>
      <c r="K5" s="49"/>
      <c r="L5" s="49"/>
      <c r="M5" s="49"/>
      <c r="N5" s="50"/>
      <c r="O5" s="40" t="s">
        <v>1</v>
      </c>
      <c r="P5" s="40" t="s">
        <v>2</v>
      </c>
    </row>
    <row r="6" spans="1:16" ht="134.25" customHeight="1">
      <c r="A6" s="39"/>
      <c r="B6" s="40"/>
      <c r="C6" s="39"/>
      <c r="D6" s="39"/>
      <c r="E6" s="39"/>
      <c r="F6" s="33" t="s">
        <v>16</v>
      </c>
      <c r="G6" s="33" t="s">
        <v>17</v>
      </c>
      <c r="H6" s="33" t="s">
        <v>18</v>
      </c>
      <c r="I6" s="33" t="s">
        <v>23</v>
      </c>
      <c r="J6" s="33" t="s">
        <v>24</v>
      </c>
      <c r="K6" s="33" t="s">
        <v>25</v>
      </c>
      <c r="L6" s="33" t="s">
        <v>26</v>
      </c>
      <c r="M6" s="33" t="s">
        <v>27</v>
      </c>
      <c r="N6" s="33" t="s">
        <v>28</v>
      </c>
      <c r="O6" s="41"/>
      <c r="P6" s="41"/>
    </row>
    <row r="7" spans="1:16" ht="60">
      <c r="A7" s="22">
        <v>1</v>
      </c>
      <c r="B7" s="19" t="s">
        <v>19</v>
      </c>
      <c r="C7" s="20" t="s">
        <v>20</v>
      </c>
      <c r="D7" s="31" t="s">
        <v>7</v>
      </c>
      <c r="E7" s="7">
        <v>850</v>
      </c>
      <c r="F7" s="34"/>
      <c r="G7" s="34"/>
      <c r="H7" s="34"/>
      <c r="I7" s="34"/>
      <c r="J7" s="34"/>
      <c r="K7" s="34"/>
      <c r="L7" s="21">
        <v>305</v>
      </c>
      <c r="M7" s="34">
        <v>368.33</v>
      </c>
      <c r="N7" s="34">
        <v>358.33</v>
      </c>
      <c r="O7" s="8">
        <f>ROUND((L7+M7+N7)/3,2)</f>
        <v>343.89</v>
      </c>
      <c r="P7" s="9">
        <f>E7*O7</f>
        <v>292306.5</v>
      </c>
    </row>
    <row r="8" spans="1:16" ht="60">
      <c r="A8" s="25">
        <v>2</v>
      </c>
      <c r="B8" s="19" t="s">
        <v>19</v>
      </c>
      <c r="C8" s="20" t="s">
        <v>21</v>
      </c>
      <c r="D8" s="31" t="s">
        <v>7</v>
      </c>
      <c r="E8" s="18">
        <v>0</v>
      </c>
      <c r="F8" s="34"/>
      <c r="G8" s="34"/>
      <c r="H8" s="34"/>
      <c r="I8" s="34"/>
      <c r="J8" s="34"/>
      <c r="K8" s="34"/>
      <c r="L8" s="21">
        <v>305</v>
      </c>
      <c r="M8" s="34">
        <v>368.33</v>
      </c>
      <c r="N8" s="34">
        <v>358.33</v>
      </c>
      <c r="O8" s="8">
        <f>ROUND((L8+M8+N8)/3,2)</f>
        <v>343.89</v>
      </c>
      <c r="P8" s="9">
        <f>E8*O8</f>
        <v>0</v>
      </c>
    </row>
    <row r="9" spans="1:16" ht="45">
      <c r="A9" s="25">
        <v>3</v>
      </c>
      <c r="B9" s="30" t="s">
        <v>15</v>
      </c>
      <c r="C9" s="27" t="s">
        <v>32</v>
      </c>
      <c r="D9" s="31" t="s">
        <v>7</v>
      </c>
      <c r="E9" s="7">
        <v>1300</v>
      </c>
      <c r="F9" s="21">
        <v>777.15</v>
      </c>
      <c r="G9" s="21">
        <v>771</v>
      </c>
      <c r="H9" s="21">
        <v>725</v>
      </c>
      <c r="I9" s="21"/>
      <c r="J9" s="21"/>
      <c r="K9" s="21"/>
      <c r="L9" s="21"/>
      <c r="M9" s="21"/>
      <c r="N9" s="21"/>
      <c r="O9" s="8">
        <f>ROUND((F9+G9+H9)/3,2)</f>
        <v>757.72</v>
      </c>
      <c r="P9" s="9">
        <f>E9*O9</f>
        <v>985036</v>
      </c>
    </row>
    <row r="10" spans="1:16" ht="45">
      <c r="A10" s="22">
        <v>4</v>
      </c>
      <c r="B10" s="30" t="s">
        <v>14</v>
      </c>
      <c r="C10" s="28" t="s">
        <v>29</v>
      </c>
      <c r="D10" s="31" t="s">
        <v>7</v>
      </c>
      <c r="E10" s="18">
        <v>350</v>
      </c>
      <c r="F10" s="21"/>
      <c r="G10" s="21"/>
      <c r="H10" s="21"/>
      <c r="I10" s="21">
        <v>316.7</v>
      </c>
      <c r="J10" s="21">
        <v>276</v>
      </c>
      <c r="K10" s="21">
        <v>243.39</v>
      </c>
      <c r="L10" s="21"/>
      <c r="M10" s="21"/>
      <c r="N10" s="21"/>
      <c r="O10" s="8">
        <f>ROUND((I10+J10+K10)/3,2)</f>
        <v>278.7</v>
      </c>
      <c r="P10" s="9">
        <f>E10*O10</f>
        <v>97545</v>
      </c>
    </row>
    <row r="11" spans="1:17" ht="15">
      <c r="A11" s="45" t="s">
        <v>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7"/>
      <c r="P11" s="10">
        <f>SUM(P7:P10)</f>
        <v>1374887.5</v>
      </c>
      <c r="Q11" s="11"/>
    </row>
    <row r="12" spans="1:16" ht="15" customHeight="1">
      <c r="A12" s="12"/>
      <c r="B12" s="13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4"/>
    </row>
    <row r="13" spans="1:15" s="1" customFormat="1" ht="15" customHeight="1">
      <c r="A13" s="23"/>
      <c r="B13" s="24"/>
      <c r="C13" s="24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</row>
    <row r="14" spans="1:11" ht="15">
      <c r="A14" s="15" t="s">
        <v>10</v>
      </c>
      <c r="B14" s="15"/>
      <c r="C14" s="15"/>
      <c r="D14" s="16"/>
      <c r="E14" s="16"/>
      <c r="F14" s="16"/>
      <c r="G14" s="16"/>
      <c r="H14" s="16"/>
      <c r="I14" s="16"/>
      <c r="J14" s="16"/>
      <c r="K14" s="16"/>
    </row>
    <row r="15" spans="1:11" ht="15">
      <c r="A15" s="43" t="s">
        <v>13</v>
      </c>
      <c r="B15" s="43"/>
      <c r="C15" s="43"/>
      <c r="D15" s="16"/>
      <c r="E15" s="16"/>
      <c r="F15" s="16"/>
      <c r="G15" s="16"/>
      <c r="H15" s="16"/>
      <c r="I15" s="16"/>
      <c r="J15" s="16"/>
      <c r="K15" s="16"/>
    </row>
    <row r="16" ht="15">
      <c r="A16" s="6" t="s">
        <v>30</v>
      </c>
    </row>
  </sheetData>
  <sheetProtection/>
  <mergeCells count="14">
    <mergeCell ref="C5:C6"/>
    <mergeCell ref="A11:O11"/>
    <mergeCell ref="A15:C15"/>
    <mergeCell ref="F5:N5"/>
    <mergeCell ref="A1:P1"/>
    <mergeCell ref="A2:P2"/>
    <mergeCell ref="A3:P3"/>
    <mergeCell ref="A4:P4"/>
    <mergeCell ref="O5:O6"/>
    <mergeCell ref="P5:P6"/>
    <mergeCell ref="D5:D6"/>
    <mergeCell ref="E5:E6"/>
    <mergeCell ref="A5:A6"/>
    <mergeCell ref="B5:B6"/>
  </mergeCells>
  <printOptions/>
  <pageMargins left="0.7" right="0.7" top="0.75" bottom="0.75" header="0.3" footer="0.3"/>
  <pageSetup horizontalDpi="600" verticalDpi="600" orientation="landscape" paperSize="9" scale="57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Русакевич ИС</cp:lastModifiedBy>
  <cp:lastPrinted>2024-05-23T07:01:13Z</cp:lastPrinted>
  <dcterms:created xsi:type="dcterms:W3CDTF">2014-02-14T07:05:08Z</dcterms:created>
  <dcterms:modified xsi:type="dcterms:W3CDTF">2024-05-23T07:03:52Z</dcterms:modified>
  <cp:category/>
  <cp:version/>
  <cp:contentType/>
  <cp:contentStatus/>
</cp:coreProperties>
</file>